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.goncalves\Downloads\"/>
    </mc:Choice>
  </mc:AlternateContent>
  <xr:revisionPtr revIDLastSave="0" documentId="13_ncr:1_{4BEFE1B8-AEDD-45D9-852E-F74B69CEBE62}" xr6:coauthVersionLast="47" xr6:coauthVersionMax="47" xr10:uidLastSave="{00000000-0000-0000-0000-000000000000}"/>
  <bookViews>
    <workbookView xWindow="-120" yWindow="-120" windowWidth="29040" windowHeight="15720" xr2:uid="{F99CE50E-5E09-40BD-8B8F-029DCA6BF676}"/>
  </bookViews>
  <sheets>
    <sheet name="ESTRUTURA" sheetId="3" r:id="rId1"/>
    <sheet name="FUNDAÇÂO" sheetId="4" state="hidden" r:id="rId2"/>
    <sheet name="CARGAS POR PILARES" sheetId="1" state="hidden" r:id="rId3"/>
    <sheet name="ESCADA MARINHEIRO" sheetId="2" r:id="rId4"/>
  </sheets>
  <definedNames>
    <definedName name="_xlnm.Print_Area" localSheetId="2">'CARGAS POR PILARES'!$B$2:$I$7</definedName>
    <definedName name="_xlnm.Print_Area" localSheetId="3">'ESCADA MARINHEIRO'!$B$3:$I$9</definedName>
    <definedName name="_xlnm.Print_Area" localSheetId="0">ESTRUTURA!$B$2:$I$18</definedName>
    <definedName name="_xlnm.Print_Area" localSheetId="1">FUNDAÇÂO!$B$2:$R$23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3" l="1"/>
  <c r="I7" i="3"/>
  <c r="I4" i="3"/>
  <c r="I5" i="3"/>
  <c r="I6" i="3"/>
  <c r="I8" i="3"/>
  <c r="I9" i="3"/>
  <c r="I10" i="3"/>
  <c r="I12" i="3"/>
  <c r="I13" i="3"/>
  <c r="I14" i="3"/>
  <c r="I15" i="3"/>
  <c r="I16" i="3"/>
  <c r="I3" i="3"/>
  <c r="I9" i="2"/>
  <c r="G7" i="2"/>
  <c r="I7" i="2" s="1"/>
  <c r="G6" i="2"/>
  <c r="I6" i="2" s="1"/>
  <c r="G5" i="2"/>
  <c r="I5" i="2" s="1"/>
  <c r="G4" i="2"/>
  <c r="I4" i="2" s="1"/>
  <c r="J17" i="3" l="1"/>
  <c r="I18" i="3" s="1"/>
</calcChain>
</file>

<file path=xl/sharedStrings.xml><?xml version="1.0" encoding="utf-8"?>
<sst xmlns="http://schemas.openxmlformats.org/spreadsheetml/2006/main" count="143" uniqueCount="121">
  <si>
    <t>Pilar 1</t>
  </si>
  <si>
    <t>Pilar 2</t>
  </si>
  <si>
    <t>Pilar 3</t>
  </si>
  <si>
    <t>Pilar 4</t>
  </si>
  <si>
    <t>Pilar 5</t>
  </si>
  <si>
    <t>Pilar 6</t>
  </si>
  <si>
    <t>Pilar 7</t>
  </si>
  <si>
    <t>Pilar 8</t>
  </si>
  <si>
    <t>Pilar 9</t>
  </si>
  <si>
    <t>Pilar 10</t>
  </si>
  <si>
    <t>Pilar 11</t>
  </si>
  <si>
    <t>Pilar 12</t>
  </si>
  <si>
    <t>Pilar 13</t>
  </si>
  <si>
    <t>Pilar 14</t>
  </si>
  <si>
    <t>Pilar 15</t>
  </si>
  <si>
    <t>Pilar 16</t>
  </si>
  <si>
    <t>Pilar 17</t>
  </si>
  <si>
    <t>Pilar 18</t>
  </si>
  <si>
    <t>Pilar 19</t>
  </si>
  <si>
    <t>Pilar 20</t>
  </si>
  <si>
    <t>CARGA POR PILARES (TONELADA)</t>
  </si>
  <si>
    <t xml:space="preserve">ITEM </t>
  </si>
  <si>
    <t xml:space="preserve">DISCRIMINAÇÃO </t>
  </si>
  <si>
    <t>QUANT.</t>
  </si>
  <si>
    <t>PEÇA (ml)</t>
  </si>
  <si>
    <t xml:space="preserve">TIPO/DIMENSÕES </t>
  </si>
  <si>
    <t>TOTAL (m)</t>
  </si>
  <si>
    <t>I</t>
  </si>
  <si>
    <t>II</t>
  </si>
  <si>
    <t>III</t>
  </si>
  <si>
    <t xml:space="preserve">BARRA CHATA PARA PROTEÇÃO </t>
  </si>
  <si>
    <t xml:space="preserve">ARO DE PROTEÇÃO/GUARDA CORPO </t>
  </si>
  <si>
    <t>BARRA CHATA 1'x 1/8"</t>
  </si>
  <si>
    <t>P (Kgs/ml/2)</t>
  </si>
  <si>
    <t>ESCADA TIPO MARINHEIRO (SUSTENTAÇÃO)</t>
  </si>
  <si>
    <t xml:space="preserve">DEGRAU ESCADA MARINHEIRO </t>
  </si>
  <si>
    <t>IV</t>
  </si>
  <si>
    <t>AÇO REDONDO 7/8"</t>
  </si>
  <si>
    <t>PERFIL CHATO DE AÇO 3"X5/16"</t>
  </si>
  <si>
    <t>AÇO REDONDO 3/4"</t>
  </si>
  <si>
    <t>PESO TOTAL +5%</t>
  </si>
  <si>
    <t>P. TOTAL (KG)</t>
  </si>
  <si>
    <t>ITEM</t>
  </si>
  <si>
    <t>DISCRIMINAÇÃO</t>
  </si>
  <si>
    <t xml:space="preserve">QUANT. </t>
  </si>
  <si>
    <t>TIPO/DIMENSÕES (mm)</t>
  </si>
  <si>
    <t>P(Kgs/ml/2)</t>
  </si>
  <si>
    <t>PILARES TIPO 1</t>
  </si>
  <si>
    <t>PILARES TIPO 2</t>
  </si>
  <si>
    <t>C200X75X20X2.25, Caixa dupla soldada</t>
  </si>
  <si>
    <t>BANZO FRONTAL E DE FUNDO</t>
  </si>
  <si>
    <t>C200X75X20X2.00, Caixa dupla soldada</t>
  </si>
  <si>
    <t>C150X60X20X3.75</t>
  </si>
  <si>
    <t>V</t>
  </si>
  <si>
    <t xml:space="preserve">TERÇAS </t>
  </si>
  <si>
    <t>C127X50X17X2.28</t>
  </si>
  <si>
    <t>VI</t>
  </si>
  <si>
    <t>DIAGONAIS/MONTANTES</t>
  </si>
  <si>
    <t>C75X40X15X2.66</t>
  </si>
  <si>
    <t>VII</t>
  </si>
  <si>
    <t>LINHA DE CORRENTE</t>
  </si>
  <si>
    <t>L 1.1/4 x 1/8"</t>
  </si>
  <si>
    <t>VIII</t>
  </si>
  <si>
    <t>CONTRAVENTAMENTO</t>
  </si>
  <si>
    <t>Fe ∅ 1/2</t>
  </si>
  <si>
    <t>IX</t>
  </si>
  <si>
    <t xml:space="preserve">CHUMBADOR </t>
  </si>
  <si>
    <t>TIPO J Fe Ø 25mm</t>
  </si>
  <si>
    <t>X</t>
  </si>
  <si>
    <t>CHAPA DE APOIO 1</t>
  </si>
  <si>
    <t>CH. CORT. 350x350#16mm</t>
  </si>
  <si>
    <t>XI</t>
  </si>
  <si>
    <t>CHAPA DE APOIO 2</t>
  </si>
  <si>
    <t>CH. CORT. 450x350#16mm</t>
  </si>
  <si>
    <t>PESO TOTAL + 5%</t>
  </si>
  <si>
    <t>P.TOTAL (KG)</t>
  </si>
  <si>
    <t>Obra:</t>
  </si>
  <si>
    <t>Tribunal de Contas do Estado de Goiás</t>
  </si>
  <si>
    <t>Local:</t>
  </si>
  <si>
    <t xml:space="preserve">Avenida Ubirajara Berocan Leite, nº 640, Setor Jaó, Goiânia, Goiás - CEP: 74.674-01                  </t>
  </si>
  <si>
    <t>Diâmetro:</t>
  </si>
  <si>
    <t>cm</t>
  </si>
  <si>
    <t xml:space="preserve">MPa </t>
  </si>
  <si>
    <t>F1 =</t>
  </si>
  <si>
    <t>Resistência da estaca:</t>
  </si>
  <si>
    <t>kN</t>
  </si>
  <si>
    <t>F2 =</t>
  </si>
  <si>
    <t>Coef. Segurança:</t>
  </si>
  <si>
    <t>Décourt-Quaresma</t>
  </si>
  <si>
    <t>Aoki-Velloso</t>
  </si>
  <si>
    <t>Prof. (m)</t>
  </si>
  <si>
    <t>SPT</t>
  </si>
  <si>
    <t>Solo</t>
  </si>
  <si>
    <t>K (kN/m2)</t>
  </si>
  <si>
    <t>qp (kN/m2)</t>
  </si>
  <si>
    <t>Qp (kN)</t>
  </si>
  <si>
    <t>qs (kN/m2)</t>
  </si>
  <si>
    <t>Qs (kN)</t>
  </si>
  <si>
    <t>Qtotal (kN)</t>
  </si>
  <si>
    <t>Q/CS (kN)</t>
  </si>
  <si>
    <t>Qa (kN)</t>
  </si>
  <si>
    <t>Q calc. (kN)</t>
  </si>
  <si>
    <t>Argila silto-arenosa</t>
  </si>
  <si>
    <t>Argila arenosa</t>
  </si>
  <si>
    <t>Argila areno-siltosa</t>
  </si>
  <si>
    <t>ƒck do concreto da estaca:</t>
  </si>
  <si>
    <t>α (%)</t>
  </si>
  <si>
    <t/>
  </si>
  <si>
    <t>TUBULÃO</t>
  </si>
  <si>
    <t>Tipo de fundação:</t>
  </si>
  <si>
    <t>C250X85X25X3.75, Caixa dupla soldada</t>
  </si>
  <si>
    <t>BANZOS (SUP. E INF - PORTICO)</t>
  </si>
  <si>
    <t>XII</t>
  </si>
  <si>
    <t>BANZOS (SUP. E INF - PLATIBANDA)</t>
  </si>
  <si>
    <t>C75X40X15X2.25</t>
  </si>
  <si>
    <t>XIII</t>
  </si>
  <si>
    <t>MONTANTE (PLATIBANDA)</t>
  </si>
  <si>
    <t>C75X40X15X2.00</t>
  </si>
  <si>
    <t>XIV</t>
  </si>
  <si>
    <t>DIAGONAIS (PLATIBANDA)</t>
  </si>
  <si>
    <t>L 1.1/4 x 1/8" (DUPLO T - união soldada)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</si>
</sst>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#,##0_);\(#,##0\);\-"/>
    <numFmt numFmtId="167" formatCode="0.0%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 tint="0.14999847407452621"/>
      <name val="Futura Md BT"/>
      <family val="2"/>
    </font>
    <font>
      <sz val="10"/>
      <color rgb="FF0000FF"/>
      <name val="Futura Md BT"/>
      <family val="2"/>
    </font>
    <font>
      <b/>
      <sz val="10"/>
      <color theme="1"/>
      <name val="Futura Md BT"/>
      <family val="2"/>
    </font>
    <font>
      <sz val="10"/>
      <color theme="1"/>
      <name val="Futura Md BT"/>
      <family val="2"/>
    </font>
    <font>
      <b/>
      <sz val="10"/>
      <color theme="0"/>
      <name val="Futura Md BT"/>
      <family val="2"/>
    </font>
    <font>
      <b/>
      <sz val="10"/>
      <name val="Futura Md BT"/>
      <family val="2"/>
    </font>
    <font>
      <sz val="10"/>
      <name val="Futura Md B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rgb="FFC00000"/>
      </left>
      <right style="mediumDashed">
        <color rgb="FFC00000"/>
      </right>
      <top style="mediumDashed">
        <color rgb="FFC00000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Dashed">
        <color rgb="FFC00000"/>
      </left>
      <right style="mediumDashed">
        <color rgb="FFC00000"/>
      </right>
      <top/>
      <bottom style="hair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4" borderId="5" applyNumberFormat="0" applyAlignment="0" applyProtection="0"/>
  </cellStyleXfs>
  <cellXfs count="6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6" fillId="4" borderId="1" xfId="3" applyFont="1" applyBorder="1" applyAlignment="1">
      <alignment horizontal="center" vertical="center"/>
    </xf>
    <xf numFmtId="0" fontId="6" fillId="4" borderId="1" xfId="3" applyFont="1" applyBorder="1" applyAlignment="1">
      <alignment horizontal="left" vertical="center"/>
    </xf>
    <xf numFmtId="0" fontId="8" fillId="4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0" xfId="0" applyFill="1"/>
    <xf numFmtId="0" fontId="9" fillId="0" borderId="0" xfId="0" applyFont="1"/>
    <xf numFmtId="0" fontId="10" fillId="0" borderId="6" xfId="0" applyFont="1" applyBorder="1" applyAlignment="1">
      <alignment horizontal="left"/>
    </xf>
    <xf numFmtId="0" fontId="0" fillId="0" borderId="6" xfId="0" applyBorder="1"/>
    <xf numFmtId="0" fontId="10" fillId="0" borderId="3" xfId="0" applyFont="1" applyBorder="1" applyAlignment="1">
      <alignment horizontal="left"/>
    </xf>
    <xf numFmtId="0" fontId="0" fillId="0" borderId="3" xfId="0" applyBorder="1"/>
    <xf numFmtId="0" fontId="11" fillId="0" borderId="0" xfId="0" applyFont="1" applyAlignment="1">
      <alignment horizontal="right"/>
    </xf>
    <xf numFmtId="0" fontId="10" fillId="5" borderId="0" xfId="0" applyFont="1" applyFill="1" applyAlignment="1">
      <alignment horizontal="center"/>
    </xf>
    <xf numFmtId="0" fontId="12" fillId="0" borderId="0" xfId="0" applyFont="1"/>
    <xf numFmtId="0" fontId="10" fillId="5" borderId="0" xfId="0" applyFont="1" applyFill="1"/>
    <xf numFmtId="165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5" fontId="10" fillId="5" borderId="0" xfId="0" applyNumberFormat="1" applyFont="1" applyFill="1" applyAlignment="1">
      <alignment horizontal="center"/>
    </xf>
    <xf numFmtId="0" fontId="13" fillId="6" borderId="2" xfId="0" applyFont="1" applyFill="1" applyBorder="1" applyAlignment="1">
      <alignment horizontal="centerContinuous"/>
    </xf>
    <xf numFmtId="0" fontId="13" fillId="6" borderId="3" xfId="0" applyFont="1" applyFill="1" applyBorder="1" applyAlignment="1">
      <alignment horizontal="centerContinuous"/>
    </xf>
    <xf numFmtId="0" fontId="13" fillId="6" borderId="4" xfId="0" applyFont="1" applyFill="1" applyBorder="1" applyAlignment="1">
      <alignment horizontal="centerContinuous"/>
    </xf>
    <xf numFmtId="0" fontId="13" fillId="7" borderId="3" xfId="0" applyFont="1" applyFill="1" applyBorder="1" applyAlignment="1">
      <alignment horizontal="centerContinuous"/>
    </xf>
    <xf numFmtId="0" fontId="13" fillId="7" borderId="4" xfId="0" applyFont="1" applyFill="1" applyBorder="1" applyAlignment="1">
      <alignment horizontal="centerContinuous"/>
    </xf>
    <xf numFmtId="43" fontId="11" fillId="8" borderId="0" xfId="1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9" borderId="10" xfId="0" applyFont="1" applyFill="1" applyBorder="1" applyAlignment="1">
      <alignment horizontal="center"/>
    </xf>
    <xf numFmtId="166" fontId="10" fillId="5" borderId="10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4" fillId="9" borderId="13" xfId="0" applyNumberFormat="1" applyFont="1" applyFill="1" applyBorder="1" applyAlignment="1">
      <alignment horizontal="center" vertical="center"/>
    </xf>
    <xf numFmtId="167" fontId="15" fillId="0" borderId="12" xfId="2" applyNumberFormat="1" applyFont="1" applyBorder="1" applyAlignment="1">
      <alignment horizontal="center" vertical="center"/>
    </xf>
    <xf numFmtId="1" fontId="14" fillId="9" borderId="12" xfId="0" applyNumberFormat="1" applyFont="1" applyFill="1" applyBorder="1" applyAlignment="1">
      <alignment horizontal="center" vertical="center"/>
    </xf>
    <xf numFmtId="1" fontId="14" fillId="9" borderId="1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4">
    <cellStyle name="Célula de Verificação" xfId="3" builtinId="23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203-29FA-44E5-9A1D-84DF132FDD33}">
  <dimension ref="B2:J18"/>
  <sheetViews>
    <sheetView tabSelected="1" view="pageBreakPreview" zoomScale="145" zoomScaleNormal="100" zoomScaleSheetLayoutView="145" workbookViewId="0">
      <selection activeCell="K15" sqref="K15"/>
    </sheetView>
  </sheetViews>
  <sheetFormatPr defaultRowHeight="15"/>
  <cols>
    <col min="3" max="3" width="41" bestFit="1" customWidth="1"/>
    <col min="4" max="4" width="8.5703125" bestFit="1" customWidth="1"/>
    <col min="5" max="5" width="12.7109375" bestFit="1" customWidth="1"/>
    <col min="6" max="6" width="43.85546875" bestFit="1" customWidth="1"/>
    <col min="7" max="7" width="10.5703125" bestFit="1" customWidth="1"/>
    <col min="8" max="8" width="11.140625" bestFit="1" customWidth="1"/>
    <col min="9" max="9" width="14.85546875" bestFit="1" customWidth="1"/>
  </cols>
  <sheetData>
    <row r="2" spans="2:10" ht="15.75">
      <c r="B2" s="20" t="s">
        <v>42</v>
      </c>
      <c r="C2" s="20" t="s">
        <v>43</v>
      </c>
      <c r="D2" s="22" t="s">
        <v>44</v>
      </c>
      <c r="E2" s="22" t="s">
        <v>24</v>
      </c>
      <c r="F2" s="21" t="s">
        <v>45</v>
      </c>
      <c r="G2" s="22" t="s">
        <v>26</v>
      </c>
      <c r="H2" s="22" t="s">
        <v>46</v>
      </c>
      <c r="I2" s="22" t="s">
        <v>75</v>
      </c>
      <c r="J2" s="6"/>
    </row>
    <row r="3" spans="2:10" ht="15.75">
      <c r="B3" s="11" t="s">
        <v>27</v>
      </c>
      <c r="C3" s="13" t="s">
        <v>47</v>
      </c>
      <c r="D3" s="11">
        <v>1</v>
      </c>
      <c r="E3" s="10">
        <v>79.8</v>
      </c>
      <c r="F3" s="8" t="s">
        <v>110</v>
      </c>
      <c r="G3" s="7">
        <v>79.8</v>
      </c>
      <c r="H3" s="7">
        <v>26.207000000000001</v>
      </c>
      <c r="I3" s="9">
        <f>H3*G3</f>
        <v>2091.3186000000001</v>
      </c>
      <c r="J3" s="6"/>
    </row>
    <row r="4" spans="2:10" ht="15.75">
      <c r="B4" s="11" t="s">
        <v>28</v>
      </c>
      <c r="C4" s="13" t="s">
        <v>48</v>
      </c>
      <c r="D4" s="11">
        <v>1</v>
      </c>
      <c r="E4" s="10">
        <v>37.262999999999998</v>
      </c>
      <c r="F4" s="8" t="s">
        <v>49</v>
      </c>
      <c r="G4" s="7">
        <v>37.262999999999998</v>
      </c>
      <c r="H4" s="7">
        <v>13.249335800000001</v>
      </c>
      <c r="I4" s="9">
        <f t="shared" ref="I4:I16" si="0">H4*G4</f>
        <v>493.70999991539998</v>
      </c>
      <c r="J4" s="6"/>
    </row>
    <row r="5" spans="2:10" ht="15.75">
      <c r="B5" s="11" t="s">
        <v>29</v>
      </c>
      <c r="C5" s="13" t="s">
        <v>50</v>
      </c>
      <c r="D5" s="11">
        <v>1</v>
      </c>
      <c r="E5" s="10">
        <v>44.622</v>
      </c>
      <c r="F5" s="8" t="s">
        <v>51</v>
      </c>
      <c r="G5" s="7">
        <v>44.622</v>
      </c>
      <c r="H5" s="7">
        <v>11.82936668</v>
      </c>
      <c r="I5" s="9">
        <f t="shared" si="0"/>
        <v>527.84999999495994</v>
      </c>
      <c r="J5" s="6"/>
    </row>
    <row r="6" spans="2:10" s="6" customFormat="1" ht="15.75">
      <c r="B6" s="11" t="s">
        <v>36</v>
      </c>
      <c r="C6" s="13" t="s">
        <v>111</v>
      </c>
      <c r="D6" s="11">
        <v>1</v>
      </c>
      <c r="E6" s="10">
        <v>212.80500000000001</v>
      </c>
      <c r="F6" s="8" t="s">
        <v>52</v>
      </c>
      <c r="G6" s="7">
        <v>212.80500000000001</v>
      </c>
      <c r="H6" s="7">
        <v>8.3930828690000006</v>
      </c>
      <c r="I6" s="9">
        <f t="shared" si="0"/>
        <v>1786.0899999375451</v>
      </c>
    </row>
    <row r="7" spans="2:10" s="6" customFormat="1" ht="15.75">
      <c r="B7" s="11" t="s">
        <v>53</v>
      </c>
      <c r="C7" s="13" t="s">
        <v>113</v>
      </c>
      <c r="D7" s="11">
        <v>1</v>
      </c>
      <c r="E7" s="10">
        <v>215.8</v>
      </c>
      <c r="F7" s="8" t="s">
        <v>114</v>
      </c>
      <c r="G7" s="7">
        <v>215.8</v>
      </c>
      <c r="H7" s="7">
        <v>3</v>
      </c>
      <c r="I7" s="9">
        <f t="shared" ref="I7" si="1">H7*G7</f>
        <v>647.40000000000009</v>
      </c>
    </row>
    <row r="8" spans="2:10" ht="15.75">
      <c r="B8" s="11" t="s">
        <v>56</v>
      </c>
      <c r="C8" s="13" t="s">
        <v>116</v>
      </c>
      <c r="D8" s="11">
        <v>1</v>
      </c>
      <c r="E8" s="10">
        <v>121.6</v>
      </c>
      <c r="F8" s="8" t="s">
        <v>117</v>
      </c>
      <c r="G8" s="7">
        <v>121.6</v>
      </c>
      <c r="H8" s="7">
        <v>2.6960000000000002</v>
      </c>
      <c r="I8" s="9">
        <f t="shared" si="0"/>
        <v>327.83359999999999</v>
      </c>
      <c r="J8" s="6"/>
    </row>
    <row r="9" spans="2:10" ht="15.75">
      <c r="B9" s="11" t="s">
        <v>59</v>
      </c>
      <c r="C9" s="13" t="s">
        <v>54</v>
      </c>
      <c r="D9" s="11">
        <v>1</v>
      </c>
      <c r="E9" s="10">
        <v>697.4</v>
      </c>
      <c r="F9" s="8" t="s">
        <v>55</v>
      </c>
      <c r="G9" s="7">
        <v>658</v>
      </c>
      <c r="H9" s="7">
        <v>4.4000000000000004</v>
      </c>
      <c r="I9" s="9">
        <f t="shared" si="0"/>
        <v>2895.2000000000003</v>
      </c>
      <c r="J9" s="6"/>
    </row>
    <row r="10" spans="2:10" ht="15.75">
      <c r="B10" s="14" t="s">
        <v>62</v>
      </c>
      <c r="C10" s="13" t="s">
        <v>57</v>
      </c>
      <c r="D10" s="11">
        <v>1</v>
      </c>
      <c r="E10" s="10">
        <v>243.512</v>
      </c>
      <c r="F10" s="8" t="s">
        <v>58</v>
      </c>
      <c r="G10" s="7">
        <v>243.512</v>
      </c>
      <c r="H10" s="7">
        <v>3.4944000000000002</v>
      </c>
      <c r="I10" s="9">
        <f t="shared" si="0"/>
        <v>850.92833280000002</v>
      </c>
      <c r="J10" s="6"/>
    </row>
    <row r="11" spans="2:10" s="6" customFormat="1" ht="15.75">
      <c r="B11" s="14" t="s">
        <v>65</v>
      </c>
      <c r="C11" s="13" t="s">
        <v>119</v>
      </c>
      <c r="D11" s="11">
        <v>1</v>
      </c>
      <c r="E11" s="10">
        <v>148.03700000000001</v>
      </c>
      <c r="F11" s="8" t="s">
        <v>120</v>
      </c>
      <c r="G11" s="7">
        <v>148.03700000000001</v>
      </c>
      <c r="H11" s="7">
        <v>3.03</v>
      </c>
      <c r="I11" s="9">
        <f t="shared" ref="I11" si="2">H11*G11</f>
        <v>448.55210999999997</v>
      </c>
    </row>
    <row r="12" spans="2:10" ht="15.75">
      <c r="B12" s="14" t="s">
        <v>68</v>
      </c>
      <c r="C12" s="13" t="s">
        <v>60</v>
      </c>
      <c r="D12" s="11">
        <v>1</v>
      </c>
      <c r="E12" s="10">
        <v>133.86600000000001</v>
      </c>
      <c r="F12" s="8" t="s">
        <v>61</v>
      </c>
      <c r="G12" s="7">
        <v>133.86600000000001</v>
      </c>
      <c r="H12" s="7">
        <v>1.5149999999999999</v>
      </c>
      <c r="I12" s="9">
        <f t="shared" si="0"/>
        <v>202.80699000000001</v>
      </c>
      <c r="J12" s="6"/>
    </row>
    <row r="13" spans="2:10" ht="15.75">
      <c r="B13" s="14" t="s">
        <v>71</v>
      </c>
      <c r="C13" s="17" t="s">
        <v>63</v>
      </c>
      <c r="D13" s="14">
        <v>1</v>
      </c>
      <c r="E13" s="15">
        <v>163.18</v>
      </c>
      <c r="F13" s="16" t="s">
        <v>64</v>
      </c>
      <c r="G13" s="7">
        <v>163.18</v>
      </c>
      <c r="H13" s="7">
        <v>0.89500000000000002</v>
      </c>
      <c r="I13" s="9">
        <f t="shared" si="0"/>
        <v>146.0461</v>
      </c>
      <c r="J13" s="25"/>
    </row>
    <row r="14" spans="2:10" ht="15.75">
      <c r="B14" s="14" t="s">
        <v>112</v>
      </c>
      <c r="C14" s="17" t="s">
        <v>66</v>
      </c>
      <c r="D14" s="14">
        <v>120</v>
      </c>
      <c r="E14" s="15">
        <v>0.92</v>
      </c>
      <c r="F14" s="16" t="s">
        <v>67</v>
      </c>
      <c r="G14" s="7">
        <v>120</v>
      </c>
      <c r="H14" s="18">
        <v>4</v>
      </c>
      <c r="I14" s="9">
        <f t="shared" si="0"/>
        <v>480</v>
      </c>
      <c r="J14" s="25"/>
    </row>
    <row r="15" spans="2:10" ht="15.75">
      <c r="B15" s="14" t="s">
        <v>115</v>
      </c>
      <c r="C15" s="17" t="s">
        <v>69</v>
      </c>
      <c r="D15" s="14">
        <v>14</v>
      </c>
      <c r="E15" s="15"/>
      <c r="F15" s="16" t="s">
        <v>70</v>
      </c>
      <c r="G15" s="18">
        <v>14</v>
      </c>
      <c r="H15" s="18">
        <v>14</v>
      </c>
      <c r="I15" s="9">
        <f t="shared" si="0"/>
        <v>196</v>
      </c>
      <c r="J15" s="25"/>
    </row>
    <row r="16" spans="2:10" ht="15.75">
      <c r="B16" s="14" t="s">
        <v>118</v>
      </c>
      <c r="C16" s="17" t="s">
        <v>72</v>
      </c>
      <c r="D16" s="14">
        <v>6</v>
      </c>
      <c r="E16" s="15"/>
      <c r="F16" s="16" t="s">
        <v>73</v>
      </c>
      <c r="G16" s="18">
        <v>6</v>
      </c>
      <c r="H16" s="18">
        <v>19.8</v>
      </c>
      <c r="I16" s="9">
        <f t="shared" si="0"/>
        <v>118.80000000000001</v>
      </c>
      <c r="J16" s="25"/>
    </row>
    <row r="17" spans="2:10" ht="15.75">
      <c r="B17" s="11"/>
      <c r="C17" s="19"/>
      <c r="D17" s="19"/>
      <c r="E17" s="19"/>
      <c r="F17" s="19"/>
      <c r="G17" s="19"/>
      <c r="H17" s="19"/>
      <c r="I17" s="19"/>
      <c r="J17" s="12">
        <f>SUM(I3:I16)</f>
        <v>11212.535732647904</v>
      </c>
    </row>
    <row r="18" spans="2:10" ht="23.25">
      <c r="B18" s="23"/>
      <c r="C18" s="60" t="s">
        <v>74</v>
      </c>
      <c r="D18" s="61"/>
      <c r="E18" s="61"/>
      <c r="F18" s="61"/>
      <c r="G18" s="61"/>
      <c r="H18" s="62"/>
      <c r="I18" s="24">
        <f>J17*1.05</f>
        <v>11773.1625192803</v>
      </c>
      <c r="J18" s="6"/>
    </row>
  </sheetData>
  <mergeCells count="1">
    <mergeCell ref="C18:H18"/>
  </mergeCells>
  <pageMargins left="0.511811024" right="0.511811024" top="0.78740157499999996" bottom="0.78740157499999996" header="0.31496062000000002" footer="0.3149606200000000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31F2-286F-43B8-9559-8C6BDB526DE0}">
  <dimension ref="A2:XFC23"/>
  <sheetViews>
    <sheetView showGridLines="0" view="pageBreakPreview" zoomScale="115" zoomScaleNormal="100" zoomScaleSheetLayoutView="115" workbookViewId="0">
      <selection activeCell="J30" sqref="J30"/>
    </sheetView>
  </sheetViews>
  <sheetFormatPr defaultRowHeight="15"/>
  <cols>
    <col min="1" max="1" width="5.140625" style="6" customWidth="1"/>
  </cols>
  <sheetData>
    <row r="2" spans="2:16383">
      <c r="B2" s="26" t="s">
        <v>76</v>
      </c>
      <c r="C2" s="27" t="s">
        <v>77</v>
      </c>
      <c r="D2" s="2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pans="2:16383">
      <c r="B3" s="26" t="s">
        <v>78</v>
      </c>
      <c r="C3" s="29" t="s">
        <v>79</v>
      </c>
      <c r="D3" s="3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pans="2:16383">
      <c r="B4" s="6"/>
      <c r="C4" s="6"/>
      <c r="D4" s="6"/>
      <c r="E4" s="6"/>
      <c r="F4" s="6"/>
      <c r="G4" s="31" t="s">
        <v>80</v>
      </c>
      <c r="H4" s="32">
        <v>80</v>
      </c>
      <c r="I4" s="33" t="s">
        <v>81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pans="2:16383">
      <c r="B5" s="6"/>
      <c r="C5" s="31" t="s">
        <v>109</v>
      </c>
      <c r="D5" s="34" t="s">
        <v>108</v>
      </c>
      <c r="E5" s="6"/>
      <c r="F5" s="6"/>
      <c r="G5" s="31" t="s">
        <v>105</v>
      </c>
      <c r="H5" s="32">
        <v>20</v>
      </c>
      <c r="I5" s="33" t="s">
        <v>82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spans="2:16383">
      <c r="B6" s="31" t="s">
        <v>83</v>
      </c>
      <c r="C6" s="35">
        <v>3.5</v>
      </c>
      <c r="D6" s="33"/>
      <c r="E6" s="6"/>
      <c r="F6" s="6"/>
      <c r="G6" s="31" t="s">
        <v>84</v>
      </c>
      <c r="H6" s="36">
        <v>7180.7832082052419</v>
      </c>
      <c r="I6" s="33" t="s">
        <v>85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</row>
    <row r="7" spans="2:16383">
      <c r="B7" s="31" t="s">
        <v>86</v>
      </c>
      <c r="C7" s="35">
        <v>7</v>
      </c>
      <c r="D7" s="33"/>
      <c r="E7" s="6"/>
      <c r="F7" s="6"/>
      <c r="G7" s="31" t="s">
        <v>87</v>
      </c>
      <c r="H7" s="37">
        <v>2</v>
      </c>
      <c r="I7" s="33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  <c r="XFC7" s="6"/>
    </row>
    <row r="8" spans="2:1638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</row>
    <row r="9" spans="2:16383" ht="15.75" thickBot="1">
      <c r="B9" s="6"/>
      <c r="C9" s="6"/>
      <c r="D9" s="6"/>
      <c r="E9" s="38" t="s">
        <v>88</v>
      </c>
      <c r="F9" s="39"/>
      <c r="G9" s="39"/>
      <c r="H9" s="39"/>
      <c r="I9" s="39"/>
      <c r="J9" s="39"/>
      <c r="K9" s="40"/>
      <c r="L9" s="41" t="s">
        <v>89</v>
      </c>
      <c r="M9" s="41"/>
      <c r="N9" s="41"/>
      <c r="O9" s="41"/>
      <c r="P9" s="41"/>
      <c r="Q9" s="42"/>
      <c r="R9" s="33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  <c r="XFC9" s="6"/>
    </row>
    <row r="10" spans="2:16383" ht="25.5">
      <c r="B10" s="43" t="s">
        <v>90</v>
      </c>
      <c r="C10" s="44" t="s">
        <v>91</v>
      </c>
      <c r="D10" s="44" t="s">
        <v>92</v>
      </c>
      <c r="E10" s="45" t="s">
        <v>93</v>
      </c>
      <c r="F10" s="46" t="s">
        <v>94</v>
      </c>
      <c r="G10" s="46" t="s">
        <v>95</v>
      </c>
      <c r="H10" s="46" t="s">
        <v>96</v>
      </c>
      <c r="I10" s="46" t="s">
        <v>97</v>
      </c>
      <c r="J10" s="46" t="s">
        <v>98</v>
      </c>
      <c r="K10" s="47" t="s">
        <v>99</v>
      </c>
      <c r="L10" s="46" t="s">
        <v>93</v>
      </c>
      <c r="M10" s="46" t="s">
        <v>106</v>
      </c>
      <c r="N10" s="46" t="s">
        <v>95</v>
      </c>
      <c r="O10" s="46" t="s">
        <v>100</v>
      </c>
      <c r="P10" s="46" t="s">
        <v>98</v>
      </c>
      <c r="Q10" s="46" t="s">
        <v>99</v>
      </c>
      <c r="R10" s="48" t="s">
        <v>101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  <c r="XER10" s="49"/>
      <c r="XES10" s="49"/>
      <c r="XET10" s="49"/>
      <c r="XEU10" s="49"/>
      <c r="XEV10" s="49"/>
      <c r="XEW10" s="49"/>
      <c r="XEX10" s="49"/>
      <c r="XEY10" s="49"/>
      <c r="XEZ10" s="49"/>
      <c r="XFA10" s="49"/>
      <c r="XFB10" s="49"/>
      <c r="XFC10" s="49"/>
    </row>
    <row r="11" spans="2:16383">
      <c r="B11" s="50">
        <v>0</v>
      </c>
      <c r="C11" s="51">
        <v>0</v>
      </c>
      <c r="D11" s="52" t="s">
        <v>102</v>
      </c>
      <c r="E11" s="53">
        <v>120</v>
      </c>
      <c r="F11" s="54">
        <v>0</v>
      </c>
      <c r="G11" s="55">
        <v>0</v>
      </c>
      <c r="H11" s="55">
        <v>10</v>
      </c>
      <c r="I11" s="55">
        <v>0</v>
      </c>
      <c r="J11" s="55">
        <v>0</v>
      </c>
      <c r="K11" s="56">
        <v>0</v>
      </c>
      <c r="L11" s="54">
        <v>330</v>
      </c>
      <c r="M11" s="57">
        <v>0.03</v>
      </c>
      <c r="N11" s="55">
        <v>0</v>
      </c>
      <c r="O11" s="55">
        <v>0</v>
      </c>
      <c r="P11" s="55">
        <v>0</v>
      </c>
      <c r="Q11" s="58">
        <v>0</v>
      </c>
      <c r="R11" s="59">
        <v>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</row>
    <row r="12" spans="2:16383">
      <c r="B12" s="50">
        <v>1</v>
      </c>
      <c r="C12" s="51">
        <v>12</v>
      </c>
      <c r="D12" s="52" t="s">
        <v>102</v>
      </c>
      <c r="E12" s="53">
        <v>120</v>
      </c>
      <c r="F12" s="54">
        <v>1440</v>
      </c>
      <c r="G12" s="55">
        <v>723.82294738708845</v>
      </c>
      <c r="H12" s="55">
        <v>50</v>
      </c>
      <c r="I12" s="55">
        <v>125.66370614359172</v>
      </c>
      <c r="J12" s="55">
        <v>715.78047019389851</v>
      </c>
      <c r="K12" s="56">
        <v>357.89023509694925</v>
      </c>
      <c r="L12" s="54">
        <v>330</v>
      </c>
      <c r="M12" s="57">
        <v>0.03</v>
      </c>
      <c r="N12" s="55">
        <v>568.71803008985523</v>
      </c>
      <c r="O12" s="55">
        <v>42.653852256739142</v>
      </c>
      <c r="P12" s="55">
        <v>611.37188234659436</v>
      </c>
      <c r="Q12" s="58">
        <v>305.68594117329718</v>
      </c>
      <c r="R12" s="59">
        <v>305.68594117329718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  <c r="XFC12" s="6"/>
    </row>
    <row r="13" spans="2:16383">
      <c r="B13" s="50">
        <v>2</v>
      </c>
      <c r="C13" s="51">
        <v>10</v>
      </c>
      <c r="D13" s="52" t="s">
        <v>103</v>
      </c>
      <c r="E13" s="53">
        <v>120</v>
      </c>
      <c r="F13" s="54">
        <v>1200</v>
      </c>
      <c r="G13" s="55">
        <v>603.18578948924039</v>
      </c>
      <c r="H13" s="55">
        <v>43.333333333333343</v>
      </c>
      <c r="I13" s="55">
        <v>234.5722514680379</v>
      </c>
      <c r="J13" s="55">
        <v>700.36572224028464</v>
      </c>
      <c r="K13" s="56">
        <v>350.18286112014232</v>
      </c>
      <c r="L13" s="54">
        <v>350</v>
      </c>
      <c r="M13" s="57">
        <v>2.4E-2</v>
      </c>
      <c r="N13" s="55">
        <v>502.65482457436701</v>
      </c>
      <c r="O13" s="55">
        <v>72.813141731201156</v>
      </c>
      <c r="P13" s="55">
        <v>575.46796630556821</v>
      </c>
      <c r="Q13" s="58">
        <v>287.73398315278411</v>
      </c>
      <c r="R13" s="59">
        <v>287.73398315278411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</row>
    <row r="14" spans="2:16383">
      <c r="B14" s="50">
        <v>3</v>
      </c>
      <c r="C14" s="51">
        <v>11</v>
      </c>
      <c r="D14" s="52" t="s">
        <v>103</v>
      </c>
      <c r="E14" s="53">
        <v>120</v>
      </c>
      <c r="F14" s="54">
        <v>1320</v>
      </c>
      <c r="G14" s="55">
        <v>663.50436843816442</v>
      </c>
      <c r="H14" s="55">
        <v>46.666666666666657</v>
      </c>
      <c r="I14" s="55">
        <v>351.85837720205683</v>
      </c>
      <c r="J14" s="55">
        <v>845.46541493408517</v>
      </c>
      <c r="K14" s="56">
        <v>422.73270746704259</v>
      </c>
      <c r="L14" s="54">
        <v>350</v>
      </c>
      <c r="M14" s="57">
        <v>2.4E-2</v>
      </c>
      <c r="N14" s="55">
        <v>552.92030703180365</v>
      </c>
      <c r="O14" s="55">
        <v>105.98836015310937</v>
      </c>
      <c r="P14" s="55">
        <v>658.90866718491304</v>
      </c>
      <c r="Q14" s="58">
        <v>329.45433359245652</v>
      </c>
      <c r="R14" s="59">
        <v>329.45433359245652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</row>
    <row r="15" spans="2:16383">
      <c r="B15" s="50">
        <v>4</v>
      </c>
      <c r="C15" s="51">
        <v>7</v>
      </c>
      <c r="D15" s="52" t="s">
        <v>103</v>
      </c>
      <c r="E15" s="53">
        <v>120</v>
      </c>
      <c r="F15" s="54">
        <v>840</v>
      </c>
      <c r="G15" s="55">
        <v>422.23005264246831</v>
      </c>
      <c r="H15" s="55">
        <v>33.333333333333336</v>
      </c>
      <c r="I15" s="55">
        <v>435.63418129778466</v>
      </c>
      <c r="J15" s="55">
        <v>707.40288978432579</v>
      </c>
      <c r="K15" s="56">
        <v>353.7014448921629</v>
      </c>
      <c r="L15" s="54">
        <v>350</v>
      </c>
      <c r="M15" s="57">
        <v>2.4E-2</v>
      </c>
      <c r="N15" s="55">
        <v>351.85837720205689</v>
      </c>
      <c r="O15" s="55">
        <v>127.09986278523277</v>
      </c>
      <c r="P15" s="55">
        <v>478.95823998728963</v>
      </c>
      <c r="Q15" s="58">
        <v>239.47911999364482</v>
      </c>
      <c r="R15" s="59">
        <v>239.47911999364482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</row>
    <row r="16" spans="2:16383">
      <c r="B16" s="50">
        <v>5</v>
      </c>
      <c r="C16" s="51">
        <v>6</v>
      </c>
      <c r="D16" s="52" t="s">
        <v>103</v>
      </c>
      <c r="E16" s="53">
        <v>120</v>
      </c>
      <c r="F16" s="54">
        <v>720</v>
      </c>
      <c r="G16" s="55">
        <v>361.91147369354422</v>
      </c>
      <c r="H16" s="55">
        <v>30</v>
      </c>
      <c r="I16" s="55">
        <v>511.03240498393973</v>
      </c>
      <c r="J16" s="55">
        <v>716.45067662666429</v>
      </c>
      <c r="K16" s="56">
        <v>358.22533831333214</v>
      </c>
      <c r="L16" s="54">
        <v>350</v>
      </c>
      <c r="M16" s="57">
        <v>2.4E-2</v>
      </c>
      <c r="N16" s="55">
        <v>301.5928947446202</v>
      </c>
      <c r="O16" s="55">
        <v>145.19543646990999</v>
      </c>
      <c r="P16" s="55">
        <v>446.78833121453022</v>
      </c>
      <c r="Q16" s="58">
        <v>223.39416560726511</v>
      </c>
      <c r="R16" s="59">
        <v>223.39416560726511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</row>
    <row r="17" spans="2:16383">
      <c r="B17" s="50">
        <v>6</v>
      </c>
      <c r="C17" s="51">
        <v>8</v>
      </c>
      <c r="D17" s="52" t="s">
        <v>104</v>
      </c>
      <c r="E17" s="53">
        <v>120</v>
      </c>
      <c r="F17" s="54">
        <v>960</v>
      </c>
      <c r="G17" s="55">
        <v>482.54863159139228</v>
      </c>
      <c r="H17" s="55">
        <v>36.666666666666664</v>
      </c>
      <c r="I17" s="55">
        <v>603.18578948924028</v>
      </c>
      <c r="J17" s="55">
        <v>892.71496844407557</v>
      </c>
      <c r="K17" s="56">
        <v>446.35748422203778</v>
      </c>
      <c r="L17" s="54">
        <v>300</v>
      </c>
      <c r="M17" s="57">
        <v>2.7999999999999997E-2</v>
      </c>
      <c r="N17" s="55">
        <v>344.67759399385164</v>
      </c>
      <c r="O17" s="55">
        <v>169.32286804947961</v>
      </c>
      <c r="P17" s="55">
        <v>514.00046204333125</v>
      </c>
      <c r="Q17" s="58">
        <v>257.00023102166563</v>
      </c>
      <c r="R17" s="59">
        <v>257.00023102166563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</row>
    <row r="18" spans="2:16383">
      <c r="B18" s="50">
        <v>7</v>
      </c>
      <c r="C18" s="51">
        <v>10</v>
      </c>
      <c r="D18" s="52" t="s">
        <v>104</v>
      </c>
      <c r="E18" s="53">
        <v>120</v>
      </c>
      <c r="F18" s="54">
        <v>1200</v>
      </c>
      <c r="G18" s="55">
        <v>603.18578948924039</v>
      </c>
      <c r="H18" s="55">
        <v>43.333333333333343</v>
      </c>
      <c r="I18" s="55">
        <v>712.09433481368649</v>
      </c>
      <c r="J18" s="55">
        <v>1082.3833889168036</v>
      </c>
      <c r="K18" s="56">
        <v>541.1916944584018</v>
      </c>
      <c r="L18" s="54">
        <v>300</v>
      </c>
      <c r="M18" s="57">
        <v>2.7999999999999997E-2</v>
      </c>
      <c r="N18" s="55">
        <v>430.8469924923146</v>
      </c>
      <c r="O18" s="55">
        <v>199.48215752394162</v>
      </c>
      <c r="P18" s="55">
        <v>630.32915001625622</v>
      </c>
      <c r="Q18" s="58">
        <v>315.16457500812811</v>
      </c>
      <c r="R18" s="59">
        <v>315.16457500812811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pans="2:16383">
      <c r="B19" s="50">
        <v>8</v>
      </c>
      <c r="C19" s="51">
        <v>12</v>
      </c>
      <c r="D19" s="52" t="s">
        <v>104</v>
      </c>
      <c r="E19" s="53">
        <v>120</v>
      </c>
      <c r="F19" s="54">
        <v>1440</v>
      </c>
      <c r="G19" s="55">
        <v>723.82294738708845</v>
      </c>
      <c r="H19" s="55">
        <v>50</v>
      </c>
      <c r="I19" s="55">
        <v>837.75804095727824</v>
      </c>
      <c r="J19" s="55">
        <v>1285.4559380448477</v>
      </c>
      <c r="K19" s="56">
        <v>642.72796902242385</v>
      </c>
      <c r="L19" s="54">
        <v>300</v>
      </c>
      <c r="M19" s="57">
        <v>2.7999999999999997E-2</v>
      </c>
      <c r="N19" s="55">
        <v>517.0163909907775</v>
      </c>
      <c r="O19" s="55">
        <v>235.67330489329603</v>
      </c>
      <c r="P19" s="55">
        <v>752.68969588407356</v>
      </c>
      <c r="Q19" s="58">
        <v>376.34484794203678</v>
      </c>
      <c r="R19" s="59">
        <v>376.34484794203678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</row>
    <row r="20" spans="2:16383">
      <c r="B20" s="50">
        <v>9</v>
      </c>
      <c r="C20" s="51">
        <v>10</v>
      </c>
      <c r="D20" s="52" t="s">
        <v>104</v>
      </c>
      <c r="E20" s="53">
        <v>120</v>
      </c>
      <c r="F20" s="54">
        <v>1200</v>
      </c>
      <c r="G20" s="55">
        <v>603.18578948924039</v>
      </c>
      <c r="H20" s="55">
        <v>43.333333333333343</v>
      </c>
      <c r="I20" s="55">
        <v>946.66658628172445</v>
      </c>
      <c r="J20" s="55">
        <v>1270.0411900912341</v>
      </c>
      <c r="K20" s="56">
        <v>635.02059504561703</v>
      </c>
      <c r="L20" s="54">
        <v>300</v>
      </c>
      <c r="M20" s="57">
        <v>2.7999999999999997E-2</v>
      </c>
      <c r="N20" s="55">
        <v>430.8469924923146</v>
      </c>
      <c r="O20" s="55">
        <v>265.83259436775802</v>
      </c>
      <c r="P20" s="55">
        <v>696.67958686007262</v>
      </c>
      <c r="Q20" s="58">
        <v>348.33979343003631</v>
      </c>
      <c r="R20" s="59">
        <v>348.33979343003631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  <c r="XFB20" s="6"/>
      <c r="XFC20" s="6"/>
    </row>
    <row r="21" spans="2:16383">
      <c r="B21" s="50">
        <v>10</v>
      </c>
      <c r="C21" s="51">
        <v>15</v>
      </c>
      <c r="D21" s="52" t="s">
        <v>104</v>
      </c>
      <c r="E21" s="53">
        <v>120</v>
      </c>
      <c r="F21" s="54">
        <v>1800</v>
      </c>
      <c r="G21" s="55">
        <v>904.77868423386064</v>
      </c>
      <c r="H21" s="55">
        <v>60</v>
      </c>
      <c r="I21" s="55">
        <v>1097.4630336540345</v>
      </c>
      <c r="J21" s="55">
        <v>1647.0323085220091</v>
      </c>
      <c r="K21" s="56">
        <v>823.51615426100454</v>
      </c>
      <c r="L21" s="54">
        <v>300</v>
      </c>
      <c r="M21" s="57">
        <v>2.7999999999999997E-2</v>
      </c>
      <c r="N21" s="55">
        <v>646.27048873847184</v>
      </c>
      <c r="O21" s="55">
        <v>311.07152857945101</v>
      </c>
      <c r="P21" s="55">
        <v>957.34201731792291</v>
      </c>
      <c r="Q21" s="58">
        <v>478.67100865896145</v>
      </c>
      <c r="R21" s="59">
        <v>478.67100865896145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</row>
    <row r="22" spans="2:16383">
      <c r="B22" s="50">
        <v>11</v>
      </c>
      <c r="C22" s="51">
        <v>16</v>
      </c>
      <c r="D22" s="52" t="s">
        <v>104</v>
      </c>
      <c r="E22" s="53">
        <v>120</v>
      </c>
      <c r="F22" s="54">
        <v>1920</v>
      </c>
      <c r="G22" s="55">
        <v>965.09726318278456</v>
      </c>
      <c r="H22" s="55">
        <v>63.333333333333329</v>
      </c>
      <c r="I22" s="55">
        <v>1256.6370614359173</v>
      </c>
      <c r="J22" s="55">
        <v>1825.6423228541007</v>
      </c>
      <c r="K22" s="56">
        <v>912.82116142705036</v>
      </c>
      <c r="L22" s="54">
        <v>300</v>
      </c>
      <c r="M22" s="57">
        <v>2.7999999999999997E-2</v>
      </c>
      <c r="N22" s="55">
        <v>689.35518798770329</v>
      </c>
      <c r="O22" s="55">
        <v>359.32639173859025</v>
      </c>
      <c r="P22" s="55">
        <v>1048.6815797262934</v>
      </c>
      <c r="Q22" s="58">
        <v>524.34078986314671</v>
      </c>
      <c r="R22" s="59">
        <v>524.34078986314671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  <c r="XFB22" s="6"/>
      <c r="XFC22" s="6"/>
    </row>
    <row r="23" spans="2:16383">
      <c r="B23" s="50">
        <v>12</v>
      </c>
      <c r="C23" s="51">
        <v>0</v>
      </c>
      <c r="D23" s="52"/>
      <c r="E23" s="53">
        <v>0</v>
      </c>
      <c r="F23" s="54">
        <v>0</v>
      </c>
      <c r="G23" s="55">
        <v>0</v>
      </c>
      <c r="H23" s="55">
        <v>10</v>
      </c>
      <c r="I23" s="55">
        <v>1281.7698026646356</v>
      </c>
      <c r="J23" s="55" t="s">
        <v>107</v>
      </c>
      <c r="K23" s="56" t="s">
        <v>107</v>
      </c>
      <c r="L23" s="54">
        <v>0</v>
      </c>
      <c r="M23" s="57">
        <v>0</v>
      </c>
      <c r="N23" s="55">
        <v>0</v>
      </c>
      <c r="O23" s="55">
        <v>359.32639173859025</v>
      </c>
      <c r="P23" s="55">
        <v>359.32639173859025</v>
      </c>
      <c r="Q23" s="58" t="s">
        <v>107</v>
      </c>
      <c r="R23" s="59" t="s">
        <v>107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</row>
  </sheetData>
  <conditionalFormatting sqref="K11:K23 Q11:Q23">
    <cfRule type="colorScale" priority="88">
      <colorScale>
        <cfvo type="min"/>
        <cfvo type="max"/>
        <color rgb="FFFCFCFF"/>
        <color rgb="FF63BE7B"/>
      </colorScale>
    </cfRule>
  </conditionalFormatting>
  <conditionalFormatting sqref="R11:R23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7ED8-B6A5-4745-B807-7D735BD5863B}">
  <dimension ref="B2:I7"/>
  <sheetViews>
    <sheetView view="pageBreakPreview" zoomScale="190" zoomScaleNormal="160" zoomScaleSheetLayoutView="190" workbookViewId="0">
      <selection activeCell="E15" sqref="E15"/>
    </sheetView>
  </sheetViews>
  <sheetFormatPr defaultRowHeight="15"/>
  <sheetData>
    <row r="2" spans="2:9" ht="23.25" customHeight="1">
      <c r="B2" s="63" t="s">
        <v>20</v>
      </c>
      <c r="C2" s="63"/>
      <c r="D2" s="63"/>
      <c r="E2" s="63"/>
      <c r="F2" s="63"/>
      <c r="G2" s="63"/>
      <c r="H2" s="63"/>
      <c r="I2" s="63"/>
    </row>
    <row r="3" spans="2:9">
      <c r="B3" s="1" t="s">
        <v>0</v>
      </c>
      <c r="C3" s="2">
        <v>1.18</v>
      </c>
      <c r="D3" s="1" t="s">
        <v>5</v>
      </c>
      <c r="E3" s="2">
        <v>4.4050000000000002</v>
      </c>
      <c r="F3" s="1" t="s">
        <v>10</v>
      </c>
      <c r="G3" s="2">
        <v>1.59</v>
      </c>
      <c r="H3" s="1" t="s">
        <v>15</v>
      </c>
      <c r="I3" s="2">
        <v>4.8280000000000003</v>
      </c>
    </row>
    <row r="4" spans="2:9">
      <c r="B4" s="1" t="s">
        <v>1</v>
      </c>
      <c r="C4" s="2">
        <v>4.4009999999999998</v>
      </c>
      <c r="D4" s="1" t="s">
        <v>6</v>
      </c>
      <c r="E4" s="2">
        <v>1.214</v>
      </c>
      <c r="F4" s="1" t="s">
        <v>11</v>
      </c>
      <c r="G4" s="2">
        <v>1.6080000000000001</v>
      </c>
      <c r="H4" s="1" t="s">
        <v>16</v>
      </c>
      <c r="I4" s="2">
        <v>4.7089999999999996</v>
      </c>
    </row>
    <row r="5" spans="2:9">
      <c r="B5" s="1" t="s">
        <v>2</v>
      </c>
      <c r="C5" s="2">
        <v>4.8</v>
      </c>
      <c r="D5" s="1" t="s">
        <v>7</v>
      </c>
      <c r="E5" s="2">
        <v>1.6180000000000001</v>
      </c>
      <c r="F5" s="1" t="s">
        <v>12</v>
      </c>
      <c r="G5" s="2">
        <v>1.6140000000000001</v>
      </c>
      <c r="H5" s="1" t="s">
        <v>17</v>
      </c>
      <c r="I5" s="2">
        <v>4.8120000000000003</v>
      </c>
    </row>
    <row r="6" spans="2:9">
      <c r="B6" s="1" t="s">
        <v>3</v>
      </c>
      <c r="C6" s="2">
        <v>4.6849999999999996</v>
      </c>
      <c r="D6" s="1" t="s">
        <v>8</v>
      </c>
      <c r="E6" s="2">
        <v>1.6240000000000001</v>
      </c>
      <c r="F6" s="1" t="s">
        <v>13</v>
      </c>
      <c r="G6" s="2">
        <v>1.1870000000000001</v>
      </c>
      <c r="H6" s="1" t="s">
        <v>18</v>
      </c>
      <c r="I6" s="2">
        <v>4.423</v>
      </c>
    </row>
    <row r="7" spans="2:9">
      <c r="B7" s="1" t="s">
        <v>4</v>
      </c>
      <c r="C7" s="2">
        <v>4.7960000000000003</v>
      </c>
      <c r="D7" s="1" t="s">
        <v>9</v>
      </c>
      <c r="E7" s="2">
        <v>1.621</v>
      </c>
      <c r="F7" s="1" t="s">
        <v>14</v>
      </c>
      <c r="G7" s="2">
        <v>4.3979999999999997</v>
      </c>
      <c r="H7" s="1" t="s">
        <v>19</v>
      </c>
      <c r="I7" s="2">
        <v>1.2310000000000001</v>
      </c>
    </row>
  </sheetData>
  <mergeCells count="1">
    <mergeCell ref="B2:I2"/>
  </mergeCells>
  <phoneticPr fontId="1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679A4-27AB-4E3C-BFA1-AB8FEA010E77}">
  <dimension ref="B3:I9"/>
  <sheetViews>
    <sheetView view="pageBreakPreview" zoomScale="160" zoomScaleNormal="130" zoomScaleSheetLayoutView="160" workbookViewId="0">
      <selection activeCell="C17" sqref="C17"/>
    </sheetView>
  </sheetViews>
  <sheetFormatPr defaultRowHeight="15"/>
  <cols>
    <col min="2" max="2" width="5.7109375" bestFit="1" customWidth="1"/>
    <col min="3" max="3" width="40.28515625" bestFit="1" customWidth="1"/>
    <col min="4" max="4" width="8" bestFit="1" customWidth="1"/>
    <col min="5" max="5" width="9.7109375" bestFit="1" customWidth="1"/>
    <col min="6" max="6" width="29" bestFit="1" customWidth="1"/>
    <col min="7" max="7" width="10.140625" bestFit="1" customWidth="1"/>
    <col min="8" max="8" width="12" bestFit="1" customWidth="1"/>
    <col min="9" max="9" width="20.42578125" bestFit="1" customWidth="1"/>
  </cols>
  <sheetData>
    <row r="3" spans="2:9" ht="27.75" customHeight="1"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33</v>
      </c>
      <c r="I3" s="5" t="s">
        <v>41</v>
      </c>
    </row>
    <row r="4" spans="2:9">
      <c r="B4" s="3" t="s">
        <v>27</v>
      </c>
      <c r="C4" s="2" t="s">
        <v>30</v>
      </c>
      <c r="D4" s="4">
        <v>7</v>
      </c>
      <c r="E4" s="4">
        <v>4.7</v>
      </c>
      <c r="F4" s="1" t="s">
        <v>32</v>
      </c>
      <c r="G4" s="4">
        <f>D4*E4</f>
        <v>32.9</v>
      </c>
      <c r="H4" s="1">
        <v>2.88</v>
      </c>
      <c r="I4" s="4">
        <f>G4*H4</f>
        <v>94.751999999999995</v>
      </c>
    </row>
    <row r="5" spans="2:9">
      <c r="B5" s="3" t="s">
        <v>28</v>
      </c>
      <c r="C5" s="2" t="s">
        <v>31</v>
      </c>
      <c r="D5" s="4">
        <v>8</v>
      </c>
      <c r="E5" s="4">
        <v>1.98</v>
      </c>
      <c r="F5" s="1" t="s">
        <v>37</v>
      </c>
      <c r="G5" s="4">
        <f>D5*E5</f>
        <v>15.84</v>
      </c>
      <c r="H5" s="1">
        <v>2.13</v>
      </c>
      <c r="I5" s="4">
        <f t="shared" ref="I5:I7" si="0">G5*H5</f>
        <v>33.739199999999997</v>
      </c>
    </row>
    <row r="6" spans="2:9">
      <c r="B6" s="3" t="s">
        <v>29</v>
      </c>
      <c r="C6" s="2" t="s">
        <v>34</v>
      </c>
      <c r="D6" s="4">
        <v>2</v>
      </c>
      <c r="E6" s="4">
        <v>6.2</v>
      </c>
      <c r="F6" s="1" t="s">
        <v>38</v>
      </c>
      <c r="G6" s="4">
        <f t="shared" ref="G6:G7" si="1">D6*E6</f>
        <v>12.4</v>
      </c>
      <c r="H6" s="4">
        <v>4.5999999999999996</v>
      </c>
      <c r="I6" s="4">
        <f t="shared" si="0"/>
        <v>57.04</v>
      </c>
    </row>
    <row r="7" spans="2:9">
      <c r="B7" s="3" t="s">
        <v>36</v>
      </c>
      <c r="C7" s="2" t="s">
        <v>35</v>
      </c>
      <c r="D7" s="4">
        <v>15</v>
      </c>
      <c r="E7" s="4">
        <v>0.4</v>
      </c>
      <c r="F7" s="1" t="s">
        <v>39</v>
      </c>
      <c r="G7" s="4">
        <f t="shared" si="1"/>
        <v>6</v>
      </c>
      <c r="H7" s="1">
        <v>1.548</v>
      </c>
      <c r="I7" s="4">
        <f t="shared" si="0"/>
        <v>9.2880000000000003</v>
      </c>
    </row>
    <row r="8" spans="2:9">
      <c r="B8" s="3"/>
      <c r="C8" s="2"/>
      <c r="D8" s="4"/>
      <c r="E8" s="4"/>
      <c r="F8" s="1"/>
      <c r="G8" s="4"/>
      <c r="H8" s="1"/>
      <c r="I8" s="4"/>
    </row>
    <row r="9" spans="2:9">
      <c r="B9" s="64" t="s">
        <v>40</v>
      </c>
      <c r="C9" s="65"/>
      <c r="D9" s="65"/>
      <c r="E9" s="65"/>
      <c r="F9" s="65"/>
      <c r="G9" s="65"/>
      <c r="H9" s="66"/>
      <c r="I9" s="4">
        <f>SUM(I4:I8)*1.05</f>
        <v>204.56016</v>
      </c>
    </row>
  </sheetData>
  <mergeCells count="1">
    <mergeCell ref="B9:H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ESTRUTURA</vt:lpstr>
      <vt:lpstr>FUNDAÇÂO</vt:lpstr>
      <vt:lpstr>CARGAS POR PILARES</vt:lpstr>
      <vt:lpstr>ESCADA MARINHEIRO</vt:lpstr>
      <vt:lpstr>'CARGAS POR PILARES'!Area_de_impressao</vt:lpstr>
      <vt:lpstr>'ESCADA MARINHEIRO'!Area_de_impressao</vt:lpstr>
      <vt:lpstr>ESTRUTURA!Area_de_impressao</vt:lpstr>
      <vt:lpstr>FUNDAÇÂO!Area_de_impressao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Magela</dc:creator>
  <cp:lastModifiedBy>Geraldo Magela Goncalves Filho</cp:lastModifiedBy>
  <dcterms:created xsi:type="dcterms:W3CDTF">2022-05-04T13:45:23Z</dcterms:created>
  <dcterms:modified xsi:type="dcterms:W3CDTF">2022-05-18T14:07:43Z</dcterms:modified>
</cp:coreProperties>
</file>